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rocedimiento" sheetId="1" r:id="rId1"/>
    <sheet name="Rel. agua-cemento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<sst xmlns="http://schemas.openxmlformats.org/spreadsheetml/2006/main" count="117" uniqueCount="108">
  <si>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>Densidad del cemento=</t>
  </si>
  <si>
    <t>Densidad de la grava =</t>
  </si>
  <si>
    <r>
      <t>a)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Densidad del cemento</t>
    </r>
  </si>
  <si>
    <r>
      <t>b)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Densidad y absorción de la grava</t>
    </r>
  </si>
  <si>
    <r>
      <t>c)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Densidad y absorción de la arena</t>
    </r>
  </si>
  <si>
    <r>
      <t>d)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Peso volumétrico seco y suelto de la grava</t>
    </r>
  </si>
  <si>
    <r>
      <t>e)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Peso volumétrico seco y suelto de la arena</t>
    </r>
  </si>
  <si>
    <t>Densidad de la arena =</t>
  </si>
  <si>
    <t>Peso Volumétrico =</t>
  </si>
  <si>
    <t>Peso Vol. Arena =</t>
  </si>
  <si>
    <t>DATOS</t>
  </si>
  <si>
    <r>
      <t>a)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Grado de calidad (A o B)</t>
    </r>
  </si>
  <si>
    <r>
      <t>b)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Coeficiente de variación (V) esperado o medido en la producción, en %</t>
    </r>
  </si>
  <si>
    <r>
      <t>c)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Resistencia a la compresión de diseño (F’c) en Kg/cm2</t>
    </r>
  </si>
  <si>
    <r>
      <t>d)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Revenimiento en cm.</t>
    </r>
  </si>
  <si>
    <r>
      <t>e)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Litros por metro cúbico que necesitará la mezcla de acuerdo a su revenimiento</t>
    </r>
  </si>
  <si>
    <r>
      <t>7.</t>
    </r>
    <r>
      <rPr>
        <b/>
        <sz val="11"/>
        <color indexed="8"/>
        <rFont val="Times New Roman"/>
        <family val="1"/>
      </rPr>
      <t xml:space="preserve">     </t>
    </r>
    <r>
      <rPr>
        <b/>
        <sz val="11"/>
        <color indexed="8"/>
        <rFont val="Arial"/>
        <family val="2"/>
      </rPr>
      <t>PROCEDIMIENTO</t>
    </r>
  </si>
  <si>
    <t>B</t>
  </si>
  <si>
    <t>F’cr = F’c/(1 – t X V)</t>
  </si>
  <si>
    <t>en donde:</t>
  </si>
  <si>
    <t>F’cr, Resistencia requerida en Kg/cm2</t>
  </si>
  <si>
    <t>T, constante de Student; para grado A = 0.842; para grado B = 1.282</t>
  </si>
  <si>
    <t>V, coeficiente de variación en decimal</t>
  </si>
  <si>
    <t>60/40</t>
  </si>
  <si>
    <t>FCR = 250/(1-1.282x.15)</t>
  </si>
  <si>
    <t>Kg/cm2</t>
  </si>
  <si>
    <t>Resistencia requerida</t>
  </si>
  <si>
    <r>
      <t>y=1.1034e</t>
    </r>
    <r>
      <rPr>
        <vertAlign val="superscript"/>
        <sz val="8"/>
        <rFont val="Arial"/>
        <family val="2"/>
      </rPr>
      <t>(-.0029x)</t>
    </r>
  </si>
  <si>
    <t>Con aire</t>
  </si>
  <si>
    <t>Grado de Calidad (A o B)</t>
  </si>
  <si>
    <r>
      <t>y=1.1497e</t>
    </r>
    <r>
      <rPr>
        <vertAlign val="superscript"/>
        <sz val="8"/>
        <rFont val="Arial"/>
        <family val="2"/>
      </rPr>
      <t>(-.0025x)</t>
    </r>
  </si>
  <si>
    <t>Normal</t>
  </si>
  <si>
    <t>Ecuación</t>
  </si>
  <si>
    <t>Caracteristicas</t>
  </si>
  <si>
    <t>Relación a/c</t>
  </si>
  <si>
    <t>Resistencia</t>
  </si>
  <si>
    <t>Resistencia de Proyecto</t>
  </si>
  <si>
    <t>Resultados</t>
  </si>
  <si>
    <t>Datos</t>
  </si>
  <si>
    <t>Con base en la ecuación calculada, ingrese la resistencia requerida y calcule la relación a/c.</t>
  </si>
  <si>
    <t>sobre 50</t>
  </si>
  <si>
    <t>40 a 50</t>
  </si>
  <si>
    <t>35 a 40</t>
  </si>
  <si>
    <t>25 a 35</t>
  </si>
  <si>
    <t>debajo de 25</t>
  </si>
  <si>
    <t>POBRE</t>
  </si>
  <si>
    <t>ACEPTABLE</t>
  </si>
  <si>
    <t>BUENA</t>
  </si>
  <si>
    <t>MUY BUENA</t>
  </si>
  <si>
    <t xml:space="preserve">EXCELENTE </t>
  </si>
  <si>
    <t>D e s v i a c i ó n   E s t á n d a r  "S" (Kg/cm2)</t>
  </si>
  <si>
    <t>ACI-214 TABLA 3.5</t>
  </si>
  <si>
    <t>Variación esperada</t>
  </si>
  <si>
    <t>(Desviación Estandard) "s"</t>
  </si>
  <si>
    <t>NORMAS PARA EL CONTROL</t>
  </si>
  <si>
    <t>aire incluido</t>
  </si>
  <si>
    <r>
      <t>28 días Kg/cm</t>
    </r>
    <r>
      <rPr>
        <vertAlign val="superscript"/>
        <sz val="10"/>
        <color indexed="9"/>
        <rFont val="Arial"/>
        <family val="2"/>
      </rPr>
      <t>2</t>
    </r>
  </si>
  <si>
    <t>Concreto con</t>
  </si>
  <si>
    <t>Concreto sin</t>
  </si>
  <si>
    <t>compresión a los</t>
  </si>
  <si>
    <t>Relación agua/cemento por peso</t>
  </si>
  <si>
    <t>Resistencia a la</t>
  </si>
  <si>
    <t>la resistencia a la compresión del concreto</t>
  </si>
  <si>
    <t>ACI</t>
  </si>
  <si>
    <t>agua/cemento o agua materiales cementantes y</t>
  </si>
  <si>
    <t>RELACIÓN AGUA/CEMENTO Y RESISTENCIA A LA COMPRESIÓN</t>
  </si>
  <si>
    <t>Tabla 6.3.4 (a) Correspondencia entre la relación</t>
  </si>
  <si>
    <t>C. V *</t>
  </si>
  <si>
    <t>(*) = Coeficiente de Variación</t>
  </si>
  <si>
    <t>(Ver hoja Siguiente "Re. Agua-cemento</t>
  </si>
  <si>
    <r>
      <rPr>
        <b/>
        <sz val="9"/>
        <color indexed="8"/>
        <rFont val="Arial"/>
        <family val="2"/>
      </rPr>
      <t>7.1.</t>
    </r>
    <r>
      <rPr>
        <sz val="9"/>
        <color indexed="8"/>
        <rFont val="Times New Roman"/>
        <family val="1"/>
      </rPr>
      <t xml:space="preserve">        </t>
    </r>
    <r>
      <rPr>
        <sz val="9"/>
        <color indexed="8"/>
        <rFont val="Arial"/>
        <family val="2"/>
      </rPr>
      <t>Ejecute las pruebas siguientes:</t>
    </r>
  </si>
  <si>
    <r>
      <rPr>
        <b/>
        <sz val="9"/>
        <color indexed="8"/>
        <rFont val="Arial"/>
        <family val="2"/>
      </rPr>
      <t>7.2.</t>
    </r>
    <r>
      <rPr>
        <sz val="9"/>
        <color indexed="8"/>
        <rFont val="Times New Roman"/>
        <family val="1"/>
      </rPr>
      <t xml:space="preserve">        </t>
    </r>
    <r>
      <rPr>
        <sz val="9"/>
        <color indexed="8"/>
        <rFont val="Arial"/>
        <family val="2"/>
      </rPr>
      <t>Registre la siguiente información relativa al concreto</t>
    </r>
  </si>
  <si>
    <r>
      <rPr>
        <b/>
        <sz val="9"/>
        <color indexed="8"/>
        <rFont val="Arial"/>
        <family val="2"/>
      </rPr>
      <t>7.3.</t>
    </r>
    <r>
      <rPr>
        <b/>
        <sz val="9"/>
        <color indexed="8"/>
        <rFont val="Times New Roman"/>
        <family val="1"/>
      </rPr>
      <t>  </t>
    </r>
    <r>
      <rPr>
        <sz val="9"/>
        <color indexed="8"/>
        <rFont val="Times New Roman"/>
        <family val="1"/>
      </rPr>
      <t xml:space="preserve">      </t>
    </r>
    <r>
      <rPr>
        <sz val="9"/>
        <color indexed="8"/>
        <rFont val="Arial"/>
        <family val="2"/>
      </rPr>
      <t>Establezca la relación grava/arena necesaria de acuerdo a su resistencia, tamaño de agregado, y trabajabilidad.</t>
    </r>
  </si>
  <si>
    <r>
      <rPr>
        <b/>
        <sz val="9"/>
        <color indexed="8"/>
        <rFont val="Arial"/>
        <family val="2"/>
      </rPr>
      <t>7.4.</t>
    </r>
    <r>
      <rPr>
        <b/>
        <sz val="9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Arial"/>
        <family val="2"/>
      </rPr>
      <t>Calcule la resistencia a la compresión requerida (F’cr) de acuerdo a la variación (V), con la siguiente formula:</t>
    </r>
  </si>
  <si>
    <r>
      <rPr>
        <b/>
        <sz val="9"/>
        <color indexed="8"/>
        <rFont val="Arial"/>
        <family val="2"/>
      </rPr>
      <t>7.5.</t>
    </r>
    <r>
      <rPr>
        <sz val="9"/>
        <color indexed="8"/>
        <rFont val="Times New Roman"/>
        <family val="1"/>
      </rPr>
      <t xml:space="preserve">        </t>
    </r>
    <r>
      <rPr>
        <sz val="9"/>
        <color indexed="8"/>
        <rFont val="Arial"/>
        <family val="2"/>
      </rPr>
      <t>Con el valor de F’cr, obtenga de la gráfica “relación a/c vs resistencia” el valor de la relación agua/cemento requerida para esa resistencia.</t>
    </r>
  </si>
  <si>
    <t>C.c., = Agua por M3 / relación a/c</t>
  </si>
  <si>
    <t>C.c , consumo de cemento por M3 en Kg.</t>
  </si>
  <si>
    <r>
      <rPr>
        <b/>
        <sz val="9"/>
        <color indexed="8"/>
        <rFont val="Arial"/>
        <family val="2"/>
      </rPr>
      <t>7.6.</t>
    </r>
    <r>
      <rPr>
        <b/>
        <sz val="9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Arial"/>
        <family val="2"/>
      </rPr>
      <t>Calcule el consumo de cemento por medio de la siguiente formula:</t>
    </r>
  </si>
  <si>
    <t>205 /0.53</t>
  </si>
  <si>
    <t>Vag = 1,000 – (C.c./Dc + agua por M3)</t>
  </si>
  <si>
    <t>Vag, Volumen de agregados en litros por M3</t>
  </si>
  <si>
    <t>Dc, Densidad del cemento</t>
  </si>
  <si>
    <r>
      <rPr>
        <b/>
        <sz val="9"/>
        <color indexed="8"/>
        <rFont val="Arial"/>
        <family val="2"/>
      </rPr>
      <t>7.7</t>
    </r>
    <r>
      <rPr>
        <b/>
        <sz val="9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Arial"/>
        <family val="2"/>
      </rPr>
      <t>Calcule el volumen de agregados por medio de la siguiente formula</t>
    </r>
  </si>
  <si>
    <t>Pa = Vag X Dg X Da / (Dg + R X Da)</t>
  </si>
  <si>
    <t>Pa, peso de la arena por M3 en Kg</t>
  </si>
  <si>
    <t>Dg, Densidad de la grava</t>
  </si>
  <si>
    <t>Da, densidad de la arena</t>
  </si>
  <si>
    <t>R, relación grava/arena</t>
  </si>
  <si>
    <r>
      <rPr>
        <b/>
        <sz val="9"/>
        <color indexed="8"/>
        <rFont val="Arial"/>
        <family val="2"/>
      </rPr>
      <t>7.8.</t>
    </r>
    <r>
      <rPr>
        <sz val="9"/>
        <color indexed="8"/>
        <rFont val="Arial"/>
        <family val="2"/>
      </rPr>
      <t xml:space="preserve"> Calcule el peso de la arena por medio de la siguiente formula</t>
    </r>
  </si>
  <si>
    <t>Pg = Pa X R</t>
  </si>
  <si>
    <t>pg, peso de la grava por M3 en Kg.</t>
  </si>
  <si>
    <r>
      <rPr>
        <b/>
        <sz val="9"/>
        <color indexed="8"/>
        <rFont val="Arial"/>
        <family val="2"/>
      </rPr>
      <t>7.9.</t>
    </r>
    <r>
      <rPr>
        <b/>
        <sz val="9"/>
        <color indexed="8"/>
        <rFont val="Times New Roman"/>
        <family val="1"/>
      </rPr>
      <t>   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Calcule el peso de la grava por medio de la siguiente fórmula:</t>
    </r>
  </si>
  <si>
    <t>1,000-(387/3+205)</t>
  </si>
  <si>
    <t>666 X 2.65 X 2.45 /(2.65 + 1.5 x 2.45)</t>
  </si>
  <si>
    <t>684 x 1.5</t>
  </si>
  <si>
    <t>El volumen absoluto es igual al peso del material entre su densidad.</t>
  </si>
  <si>
    <t>387/3+684/2.45+1026/2.65+205</t>
  </si>
  <si>
    <r>
      <rPr>
        <b/>
        <sz val="9"/>
        <color indexed="8"/>
        <rFont val="Arial"/>
        <family val="2"/>
      </rPr>
      <t>7.10.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Arial"/>
        <family val="2"/>
      </rPr>
      <t>Verifique que está correcta la dosificación, sumando los volúmenes absolutos de los materiales. La suma deberá ser = 1,000 litros.</t>
    </r>
  </si>
  <si>
    <r>
      <rPr>
        <b/>
        <sz val="9"/>
        <color indexed="8"/>
        <rFont val="Arial"/>
        <family val="2"/>
      </rPr>
      <t>7.11</t>
    </r>
    <r>
      <rPr>
        <b/>
        <sz val="9"/>
        <color indexed="8"/>
        <rFont val="Times New Roman"/>
        <family val="1"/>
      </rPr>
      <t>   </t>
    </r>
    <r>
      <rPr>
        <sz val="9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Presente los resultados en forma tabular, por ejemplo:</t>
    </r>
  </si>
  <si>
    <t>CEMENTO</t>
  </si>
  <si>
    <t>GRAVA</t>
  </si>
  <si>
    <t>ARENA</t>
  </si>
  <si>
    <t>AGUA</t>
  </si>
  <si>
    <t>F'c = 250 KG/CM2</t>
  </si>
  <si>
    <t>Kilogramos por M3</t>
  </si>
  <si>
    <t>PROCEDIMIENTO DE DISEÑO DE MEZCLAS DE CONCRETO (Ejemplo para F'c = 250 k/cm2, rev = 12 cms.)</t>
  </si>
  <si>
    <t>ING MANUEL SAHAGUN MEDINA</t>
  </si>
  <si>
    <t>seico200@hotmail.com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</si>
</sst>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#,##0.0"/>
    <numFmt numFmtId="170" formatCode="0.00000"/>
    <numFmt numFmtId="171" formatCode="0.0000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10"/>
      <color indexed="9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5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justify"/>
    </xf>
    <xf numFmtId="4" fontId="0" fillId="0" borderId="0" xfId="0" applyNumberForma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justify"/>
    </xf>
    <xf numFmtId="0" fontId="8" fillId="0" borderId="0" xfId="52" applyProtection="1">
      <alignment/>
      <protection hidden="1"/>
    </xf>
    <xf numFmtId="168" fontId="8" fillId="0" borderId="0" xfId="52" applyNumberFormat="1" applyAlignment="1" applyProtection="1">
      <alignment horizontal="center"/>
      <protection hidden="1"/>
    </xf>
    <xf numFmtId="0" fontId="8" fillId="0" borderId="0" xfId="52" applyAlignment="1" applyProtection="1">
      <alignment horizontal="center"/>
      <protection hidden="1"/>
    </xf>
    <xf numFmtId="0" fontId="9" fillId="0" borderId="0" xfId="52" applyFont="1" applyAlignment="1" applyProtection="1">
      <alignment horizontal="center"/>
      <protection hidden="1"/>
    </xf>
    <xf numFmtId="0" fontId="8" fillId="0" borderId="0" xfId="52" applyFont="1" applyAlignment="1" applyProtection="1">
      <alignment horizontal="left"/>
      <protection hidden="1"/>
    </xf>
    <xf numFmtId="0" fontId="8" fillId="12" borderId="10" xfId="52" applyFill="1" applyBorder="1" applyAlignment="1" applyProtection="1">
      <alignment horizontal="center"/>
      <protection hidden="1"/>
    </xf>
    <xf numFmtId="168" fontId="8" fillId="12" borderId="11" xfId="52" applyNumberFormat="1" applyFill="1" applyBorder="1" applyAlignment="1" applyProtection="1">
      <alignment horizontal="center"/>
      <protection hidden="1"/>
    </xf>
    <xf numFmtId="0" fontId="8" fillId="12" borderId="11" xfId="52" applyFill="1" applyBorder="1" applyAlignment="1" applyProtection="1">
      <alignment horizontal="center"/>
      <protection hidden="1"/>
    </xf>
    <xf numFmtId="0" fontId="9" fillId="0" borderId="10" xfId="52" applyFont="1" applyBorder="1" applyAlignment="1" applyProtection="1">
      <alignment horizontal="left"/>
      <protection hidden="1"/>
    </xf>
    <xf numFmtId="1" fontId="8" fillId="12" borderId="11" xfId="52" applyNumberFormat="1" applyFill="1" applyBorder="1" applyAlignment="1" applyProtection="1">
      <alignment horizontal="center"/>
      <protection hidden="1"/>
    </xf>
    <xf numFmtId="0" fontId="9" fillId="0" borderId="12" xfId="52" applyFont="1" applyBorder="1" applyAlignment="1" applyProtection="1">
      <alignment horizontal="center"/>
      <protection hidden="1"/>
    </xf>
    <xf numFmtId="0" fontId="9" fillId="12" borderId="13" xfId="52" applyFont="1" applyFill="1" applyBorder="1" applyAlignment="1" applyProtection="1">
      <alignment horizontal="center"/>
      <protection hidden="1"/>
    </xf>
    <xf numFmtId="168" fontId="8" fillId="12" borderId="14" xfId="52" applyNumberFormat="1" applyFill="1" applyBorder="1" applyAlignment="1" applyProtection="1">
      <alignment horizontal="center"/>
      <protection hidden="1"/>
    </xf>
    <xf numFmtId="2" fontId="10" fillId="12" borderId="14" xfId="52" applyNumberFormat="1" applyFont="1" applyFill="1" applyBorder="1" applyAlignment="1" applyProtection="1">
      <alignment horizontal="center"/>
      <protection hidden="1"/>
    </xf>
    <xf numFmtId="0" fontId="9" fillId="0" borderId="13" xfId="52" applyFont="1" applyBorder="1" applyAlignment="1" applyProtection="1">
      <alignment horizontal="left"/>
      <protection hidden="1"/>
    </xf>
    <xf numFmtId="168" fontId="8" fillId="16" borderId="14" xfId="52" applyNumberFormat="1" applyFont="1" applyFill="1" applyBorder="1" applyAlignment="1" applyProtection="1">
      <alignment horizontal="center"/>
      <protection locked="0"/>
    </xf>
    <xf numFmtId="0" fontId="9" fillId="0" borderId="15" xfId="52" applyFont="1" applyBorder="1" applyAlignment="1" applyProtection="1">
      <alignment horizontal="left"/>
      <protection hidden="1"/>
    </xf>
    <xf numFmtId="0" fontId="9" fillId="0" borderId="13" xfId="52" applyFont="1" applyBorder="1" applyProtection="1">
      <alignment/>
      <protection hidden="1"/>
    </xf>
    <xf numFmtId="1" fontId="8" fillId="16" borderId="14" xfId="52" applyNumberFormat="1" applyFill="1" applyBorder="1" applyAlignment="1" applyProtection="1">
      <alignment horizontal="center"/>
      <protection locked="0"/>
    </xf>
    <xf numFmtId="0" fontId="9" fillId="33" borderId="16" xfId="52" applyFont="1" applyFill="1" applyBorder="1" applyAlignment="1" applyProtection="1">
      <alignment horizontal="center"/>
      <protection hidden="1"/>
    </xf>
    <xf numFmtId="0" fontId="9" fillId="33" borderId="17" xfId="52" applyFont="1" applyFill="1" applyBorder="1" applyAlignment="1" applyProtection="1">
      <alignment horizontal="center"/>
      <protection hidden="1"/>
    </xf>
    <xf numFmtId="0" fontId="9" fillId="33" borderId="18" xfId="52" applyFont="1" applyFill="1" applyBorder="1" applyAlignment="1" applyProtection="1">
      <alignment horizontal="center"/>
      <protection hidden="1"/>
    </xf>
    <xf numFmtId="0" fontId="9" fillId="0" borderId="16" xfId="52" applyFont="1" applyBorder="1" applyProtection="1">
      <alignment/>
      <protection hidden="1"/>
    </xf>
    <xf numFmtId="0" fontId="8" fillId="16" borderId="17" xfId="52" applyFill="1" applyBorder="1" applyAlignment="1" applyProtection="1">
      <alignment horizontal="center"/>
      <protection locked="0"/>
    </xf>
    <xf numFmtId="0" fontId="9" fillId="0" borderId="18" xfId="52" applyFont="1" applyBorder="1" applyAlignment="1" applyProtection="1">
      <alignment horizontal="left"/>
      <protection hidden="1"/>
    </xf>
    <xf numFmtId="0" fontId="61" fillId="33" borderId="19" xfId="52" applyFont="1" applyFill="1" applyBorder="1" applyAlignment="1" applyProtection="1">
      <alignment horizontal="center"/>
      <protection hidden="1"/>
    </xf>
    <xf numFmtId="0" fontId="61" fillId="33" borderId="20" xfId="52" applyFont="1" applyFill="1" applyBorder="1" applyAlignment="1" applyProtection="1">
      <alignment horizontal="center"/>
      <protection hidden="1"/>
    </xf>
    <xf numFmtId="0" fontId="61" fillId="33" borderId="21" xfId="52" applyFont="1" applyFill="1" applyBorder="1" applyProtection="1">
      <alignment/>
      <protection hidden="1"/>
    </xf>
    <xf numFmtId="0" fontId="10" fillId="0" borderId="0" xfId="52" applyFont="1" applyProtection="1">
      <alignment/>
      <protection hidden="1"/>
    </xf>
    <xf numFmtId="0" fontId="8" fillId="0" borderId="22" xfId="52" applyBorder="1" applyProtection="1">
      <alignment/>
      <protection hidden="1"/>
    </xf>
    <xf numFmtId="0" fontId="12" fillId="0" borderId="23" xfId="52" applyFont="1" applyBorder="1" applyProtection="1">
      <alignment/>
      <protection hidden="1"/>
    </xf>
    <xf numFmtId="0" fontId="13" fillId="0" borderId="23" xfId="52" applyFont="1" applyBorder="1" applyProtection="1">
      <alignment/>
      <protection hidden="1"/>
    </xf>
    <xf numFmtId="0" fontId="12" fillId="0" borderId="24" xfId="52" applyFont="1" applyBorder="1" applyProtection="1">
      <alignment/>
      <protection hidden="1"/>
    </xf>
    <xf numFmtId="0" fontId="62" fillId="0" borderId="0" xfId="52" applyFont="1" applyBorder="1" applyProtection="1">
      <alignment/>
      <protection hidden="1"/>
    </xf>
    <xf numFmtId="2" fontId="62" fillId="0" borderId="0" xfId="52" applyNumberFormat="1" applyFont="1" applyBorder="1" applyAlignment="1" applyProtection="1">
      <alignment horizontal="center"/>
      <protection hidden="1"/>
    </xf>
    <xf numFmtId="0" fontId="62" fillId="0" borderId="0" xfId="52" applyFont="1" applyBorder="1" applyAlignment="1" applyProtection="1">
      <alignment horizontal="center"/>
      <protection hidden="1"/>
    </xf>
    <xf numFmtId="0" fontId="63" fillId="0" borderId="0" xfId="52" applyFont="1" applyBorder="1" applyProtection="1">
      <alignment/>
      <protection hidden="1"/>
    </xf>
    <xf numFmtId="0" fontId="63" fillId="0" borderId="0" xfId="52" applyFont="1" applyBorder="1" applyAlignment="1" applyProtection="1" quotePrefix="1">
      <alignment horizontal="left"/>
      <protection hidden="1"/>
    </xf>
    <xf numFmtId="0" fontId="15" fillId="0" borderId="0" xfId="45" applyAlignment="1" applyProtection="1">
      <alignment/>
      <protection hidden="1"/>
    </xf>
    <xf numFmtId="0" fontId="59" fillId="0" borderId="0" xfId="0" applyFont="1" applyAlignment="1">
      <alignment horizontal="center"/>
    </xf>
    <xf numFmtId="0" fontId="0" fillId="34" borderId="25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64" fillId="0" borderId="26" xfId="0" applyFont="1" applyBorder="1" applyAlignment="1">
      <alignment/>
    </xf>
    <xf numFmtId="0" fontId="57" fillId="34" borderId="27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1" fontId="57" fillId="34" borderId="30" xfId="0" applyNumberFormat="1" applyFont="1" applyFill="1" applyBorder="1" applyAlignment="1">
      <alignment horizontal="center" vertical="center"/>
    </xf>
    <xf numFmtId="1" fontId="57" fillId="34" borderId="31" xfId="0" applyNumberFormat="1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/>
    </xf>
    <xf numFmtId="0" fontId="60" fillId="34" borderId="33" xfId="0" applyFont="1" applyFill="1" applyBorder="1" applyAlignment="1">
      <alignment horizontal="justify" vertical="top" wrapText="1"/>
    </xf>
    <xf numFmtId="0" fontId="60" fillId="34" borderId="34" xfId="0" applyFont="1" applyFill="1" applyBorder="1" applyAlignment="1">
      <alignment horizontal="justify" vertical="top" wrapText="1"/>
    </xf>
    <xf numFmtId="0" fontId="59" fillId="34" borderId="0" xfId="0" applyFont="1" applyFill="1" applyBorder="1" applyAlignment="1">
      <alignment vertical="top" wrapText="1"/>
    </xf>
    <xf numFmtId="4" fontId="0" fillId="34" borderId="35" xfId="0" applyNumberForma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justify" vertical="top" wrapText="1"/>
    </xf>
    <xf numFmtId="0" fontId="59" fillId="34" borderId="37" xfId="0" applyFont="1" applyFill="1" applyBorder="1" applyAlignment="1">
      <alignment vertical="top" wrapText="1"/>
    </xf>
    <xf numFmtId="4" fontId="0" fillId="34" borderId="38" xfId="0" applyNumberFormat="1" applyFill="1" applyBorder="1" applyAlignment="1">
      <alignment horizontal="center" vertical="center"/>
    </xf>
    <xf numFmtId="0" fontId="59" fillId="34" borderId="39" xfId="0" applyFont="1" applyFill="1" applyBorder="1" applyAlignment="1">
      <alignment vertical="top" wrapText="1"/>
    </xf>
    <xf numFmtId="4" fontId="0" fillId="34" borderId="40" xfId="0" applyNumberForma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60" fillId="34" borderId="41" xfId="0" applyFont="1" applyFill="1" applyBorder="1" applyAlignment="1">
      <alignment horizontal="justify"/>
    </xf>
    <xf numFmtId="0" fontId="59" fillId="34" borderId="42" xfId="0" applyFont="1" applyFill="1" applyBorder="1" applyAlignment="1">
      <alignment horizontal="center" vertical="center" wrapText="1"/>
    </xf>
    <xf numFmtId="4" fontId="0" fillId="34" borderId="43" xfId="0" applyNumberForma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justify"/>
    </xf>
    <xf numFmtId="0" fontId="60" fillId="34" borderId="34" xfId="0" applyFont="1" applyFill="1" applyBorder="1" applyAlignment="1">
      <alignment horizontal="justify"/>
    </xf>
    <xf numFmtId="3" fontId="0" fillId="34" borderId="35" xfId="0" applyNumberForma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justify"/>
    </xf>
    <xf numFmtId="0" fontId="59" fillId="34" borderId="42" xfId="0" applyFont="1" applyFill="1" applyBorder="1" applyAlignment="1">
      <alignment vertical="top" wrapText="1"/>
    </xf>
    <xf numFmtId="0" fontId="59" fillId="34" borderId="39" xfId="0" applyFont="1" applyFill="1" applyBorder="1" applyAlignment="1">
      <alignment horizontal="center"/>
    </xf>
    <xf numFmtId="0" fontId="59" fillId="34" borderId="4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1" fontId="59" fillId="34" borderId="35" xfId="0" applyNumberFormat="1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/>
    </xf>
    <xf numFmtId="0" fontId="59" fillId="34" borderId="37" xfId="0" applyFont="1" applyFill="1" applyBorder="1" applyAlignment="1">
      <alignment horizontal="center"/>
    </xf>
    <xf numFmtId="0" fontId="59" fillId="34" borderId="38" xfId="0" applyFont="1" applyFill="1" applyBorder="1" applyAlignment="1">
      <alignment/>
    </xf>
    <xf numFmtId="0" fontId="59" fillId="34" borderId="40" xfId="0" applyFont="1" applyFill="1" applyBorder="1" applyAlignment="1">
      <alignment/>
    </xf>
    <xf numFmtId="0" fontId="60" fillId="34" borderId="36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justify" vertical="top" wrapText="1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60" fillId="34" borderId="36" xfId="0" applyFont="1" applyFill="1" applyBorder="1" applyAlignment="1">
      <alignment horizontal="justify" vertical="top"/>
    </xf>
    <xf numFmtId="0" fontId="59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justify" vertical="top"/>
    </xf>
    <xf numFmtId="0" fontId="57" fillId="34" borderId="0" xfId="0" applyFont="1" applyFill="1" applyBorder="1" applyAlignment="1">
      <alignment horizontal="center" vertical="center"/>
    </xf>
    <xf numFmtId="0" fontId="15" fillId="34" borderId="0" xfId="45" applyFill="1" applyBorder="1" applyAlignment="1" applyProtection="1">
      <alignment horizontal="center" vertical="center"/>
      <protection/>
    </xf>
    <xf numFmtId="0" fontId="65" fillId="34" borderId="39" xfId="0" applyFont="1" applyFill="1" applyBorder="1" applyAlignment="1">
      <alignment horizontal="center" vertical="center" wrapText="1"/>
    </xf>
    <xf numFmtId="0" fontId="65" fillId="34" borderId="40" xfId="0" applyFont="1" applyFill="1" applyBorder="1" applyAlignment="1">
      <alignment horizontal="center" vertical="center" wrapText="1"/>
    </xf>
    <xf numFmtId="0" fontId="66" fillId="35" borderId="44" xfId="0" applyFont="1" applyFill="1" applyBorder="1" applyAlignment="1">
      <alignment horizontal="center" vertical="center"/>
    </xf>
    <xf numFmtId="0" fontId="66" fillId="35" borderId="45" xfId="0" applyFont="1" applyFill="1" applyBorder="1" applyAlignment="1">
      <alignment horizontal="center" vertical="center"/>
    </xf>
    <xf numFmtId="0" fontId="66" fillId="35" borderId="46" xfId="0" applyFont="1" applyFill="1" applyBorder="1" applyAlignment="1">
      <alignment horizontal="center" vertical="center"/>
    </xf>
    <xf numFmtId="0" fontId="9" fillId="33" borderId="47" xfId="52" applyFont="1" applyFill="1" applyBorder="1" applyAlignment="1" applyProtection="1">
      <alignment horizontal="center"/>
      <protection hidden="1"/>
    </xf>
    <xf numFmtId="0" fontId="9" fillId="33" borderId="48" xfId="52" applyFont="1" applyFill="1" applyBorder="1" applyAlignment="1" applyProtection="1">
      <alignment horizontal="center"/>
      <protection hidden="1"/>
    </xf>
    <xf numFmtId="0" fontId="9" fillId="33" borderId="49" xfId="52" applyFont="1" applyFill="1" applyBorder="1" applyAlignment="1" applyProtection="1">
      <alignment horizontal="center"/>
      <protection hidden="1"/>
    </xf>
    <xf numFmtId="0" fontId="12" fillId="33" borderId="50" xfId="52" applyFont="1" applyFill="1" applyBorder="1" applyAlignment="1" applyProtection="1">
      <alignment horizontal="center" vertical="center"/>
      <protection hidden="1"/>
    </xf>
    <xf numFmtId="0" fontId="12" fillId="33" borderId="51" xfId="52" applyFont="1" applyFill="1" applyBorder="1" applyAlignment="1" applyProtection="1">
      <alignment horizontal="center" vertical="center"/>
      <protection hidden="1"/>
    </xf>
    <xf numFmtId="0" fontId="12" fillId="33" borderId="52" xfId="52" applyFont="1" applyFill="1" applyBorder="1" applyAlignment="1" applyProtection="1">
      <alignment horizontal="center" vertical="center"/>
      <protection hidden="1"/>
    </xf>
    <xf numFmtId="0" fontId="12" fillId="33" borderId="53" xfId="52" applyFont="1" applyFill="1" applyBorder="1" applyAlignment="1" applyProtection="1">
      <alignment horizontal="center" vertical="center"/>
      <protection hidden="1"/>
    </xf>
    <xf numFmtId="0" fontId="12" fillId="33" borderId="54" xfId="52" applyFont="1" applyFill="1" applyBorder="1" applyAlignment="1" applyProtection="1">
      <alignment horizontal="center" vertical="center"/>
      <protection hidden="1"/>
    </xf>
    <xf numFmtId="0" fontId="12" fillId="33" borderId="55" xfId="52" applyFont="1" applyFill="1" applyBorder="1" applyAlignment="1" applyProtection="1">
      <alignment horizontal="center" vertical="center"/>
      <protection hidden="1"/>
    </xf>
    <xf numFmtId="1" fontId="10" fillId="12" borderId="56" xfId="52" applyNumberFormat="1" applyFont="1" applyFill="1" applyBorder="1" applyAlignment="1" applyProtection="1">
      <alignment horizontal="center" vertical="center"/>
      <protection hidden="1"/>
    </xf>
    <xf numFmtId="1" fontId="10" fillId="12" borderId="57" xfId="52" applyNumberFormat="1" applyFont="1" applyFill="1" applyBorder="1" applyAlignment="1" applyProtection="1">
      <alignment horizontal="center" vertical="center"/>
      <protection hidden="1"/>
    </xf>
    <xf numFmtId="1" fontId="10" fillId="12" borderId="58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Alignment="1" applyProtection="1">
      <alignment horizontal="center"/>
      <protection hidden="1"/>
    </xf>
    <xf numFmtId="0" fontId="8" fillId="0" borderId="37" xfId="52" applyBorder="1" applyAlignment="1" applyProtection="1">
      <alignment horizontal="center" vertical="center"/>
      <protection hidden="1"/>
    </xf>
    <xf numFmtId="0" fontId="8" fillId="0" borderId="41" xfId="52" applyFont="1" applyBorder="1" applyAlignment="1" applyProtection="1">
      <alignment horizontal="center" vertical="center"/>
      <protection hidden="1"/>
    </xf>
    <xf numFmtId="0" fontId="8" fillId="0" borderId="42" xfId="52" applyFont="1" applyBorder="1" applyAlignment="1" applyProtection="1">
      <alignment horizontal="center" vertical="center"/>
      <protection hidden="1"/>
    </xf>
    <xf numFmtId="0" fontId="8" fillId="0" borderId="43" xfId="52" applyFont="1" applyBorder="1" applyAlignment="1" applyProtection="1">
      <alignment horizontal="center" vertical="center"/>
      <protection hidden="1"/>
    </xf>
    <xf numFmtId="0" fontId="8" fillId="33" borderId="59" xfId="52" applyFont="1" applyFill="1" applyBorder="1" applyAlignment="1" applyProtection="1">
      <alignment horizontal="center" vertical="center" wrapText="1"/>
      <protection hidden="1"/>
    </xf>
    <xf numFmtId="0" fontId="8" fillId="33" borderId="60" xfId="52" applyFont="1" applyFill="1" applyBorder="1" applyAlignment="1" applyProtection="1">
      <alignment horizontal="center" vertical="center" wrapText="1"/>
      <protection hidden="1"/>
    </xf>
    <xf numFmtId="0" fontId="8" fillId="33" borderId="61" xfId="52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95"/>
          <c:w val="0.75375"/>
          <c:h val="0.62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'Rel. agua-cemento'!$I$8:$I$12</c:f>
              <c:numCache/>
            </c:numRef>
          </c:xVal>
          <c:yVal>
            <c:numRef>
              <c:f>'Rel. agua-cemento'!$J$8:$J$12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'Rel. agua-cemento'!$I$8:$I$12</c:f>
              <c:numCache/>
            </c:numRef>
          </c:xVal>
          <c:yVal>
            <c:numRef>
              <c:f>'Rel. agua-cemento'!$K$8:$K$12</c:f>
              <c:numCache/>
            </c:numRef>
          </c:yVal>
          <c:smooth val="1"/>
        </c:ser>
        <c:axId val="51270168"/>
        <c:axId val="58778329"/>
      </c:scatterChart>
      <c:valAx>
        <c:axId val="51270168"/>
        <c:scaling>
          <c:orientation val="minMax"/>
          <c:max val="4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Resistencia a la compresión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78329"/>
        <c:crosses val="autoZero"/>
        <c:crossBetween val="midCat"/>
        <c:dispUnits/>
      </c:valAx>
      <c:valAx>
        <c:axId val="58778329"/>
        <c:scaling>
          <c:orientation val="minMax"/>
          <c:max val="0.850000000000000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Relación agua cemento por peso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7016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9</xdr:row>
      <xdr:rowOff>9525</xdr:rowOff>
    </xdr:from>
    <xdr:to>
      <xdr:col>0</xdr:col>
      <xdr:colOff>1495425</xdr:colOff>
      <xdr:row>10</xdr:row>
      <xdr:rowOff>9525</xdr:rowOff>
    </xdr:to>
    <xdr:sp>
      <xdr:nvSpPr>
        <xdr:cNvPr id="1" name="2 Conector recto de flecha"/>
        <xdr:cNvSpPr>
          <a:spLocks/>
        </xdr:cNvSpPr>
      </xdr:nvSpPr>
      <xdr:spPr>
        <a:xfrm rot="5400000">
          <a:off x="1495425" y="3333750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16</xdr:row>
      <xdr:rowOff>0</xdr:rowOff>
    </xdr:from>
    <xdr:to>
      <xdr:col>0</xdr:col>
      <xdr:colOff>1476375</xdr:colOff>
      <xdr:row>17</xdr:row>
      <xdr:rowOff>9525</xdr:rowOff>
    </xdr:to>
    <xdr:sp>
      <xdr:nvSpPr>
        <xdr:cNvPr id="2" name="9 Conector recto de flecha"/>
        <xdr:cNvSpPr>
          <a:spLocks/>
        </xdr:cNvSpPr>
      </xdr:nvSpPr>
      <xdr:spPr>
        <a:xfrm rot="5400000">
          <a:off x="1476375" y="57245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18</xdr:row>
      <xdr:rowOff>9525</xdr:rowOff>
    </xdr:from>
    <xdr:to>
      <xdr:col>0</xdr:col>
      <xdr:colOff>1476375</xdr:colOff>
      <xdr:row>19</xdr:row>
      <xdr:rowOff>9525</xdr:rowOff>
    </xdr:to>
    <xdr:sp>
      <xdr:nvSpPr>
        <xdr:cNvPr id="3" name="11 Conector recto de flecha"/>
        <xdr:cNvSpPr>
          <a:spLocks/>
        </xdr:cNvSpPr>
      </xdr:nvSpPr>
      <xdr:spPr>
        <a:xfrm rot="5400000">
          <a:off x="1476375" y="65436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1524000</xdr:colOff>
      <xdr:row>27</xdr:row>
      <xdr:rowOff>9525</xdr:rowOff>
    </xdr:from>
    <xdr:to>
      <xdr:col>0</xdr:col>
      <xdr:colOff>1524000</xdr:colOff>
      <xdr:row>28</xdr:row>
      <xdr:rowOff>0</xdr:rowOff>
    </xdr:to>
    <xdr:sp>
      <xdr:nvSpPr>
        <xdr:cNvPr id="4" name="13 Conector recto de flecha"/>
        <xdr:cNvSpPr>
          <a:spLocks/>
        </xdr:cNvSpPr>
      </xdr:nvSpPr>
      <xdr:spPr>
        <a:xfrm rot="5400000">
          <a:off x="1524000" y="93249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0</xdr:rowOff>
    </xdr:from>
    <xdr:to>
      <xdr:col>3</xdr:col>
      <xdr:colOff>85725</xdr:colOff>
      <xdr:row>28</xdr:row>
      <xdr:rowOff>361950</xdr:rowOff>
    </xdr:to>
    <xdr:sp>
      <xdr:nvSpPr>
        <xdr:cNvPr id="5" name="17 Conector recto de flecha"/>
        <xdr:cNvSpPr>
          <a:spLocks/>
        </xdr:cNvSpPr>
      </xdr:nvSpPr>
      <xdr:spPr>
        <a:xfrm rot="5400000" flipH="1" flipV="1">
          <a:off x="3581400" y="695325"/>
          <a:ext cx="0" cy="9296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9525</xdr:rowOff>
    </xdr:from>
    <xdr:to>
      <xdr:col>5</xdr:col>
      <xdr:colOff>0</xdr:colOff>
      <xdr:row>3</xdr:row>
      <xdr:rowOff>9525</xdr:rowOff>
    </xdr:to>
    <xdr:sp>
      <xdr:nvSpPr>
        <xdr:cNvPr id="6" name="19 Conector recto"/>
        <xdr:cNvSpPr>
          <a:spLocks/>
        </xdr:cNvSpPr>
      </xdr:nvSpPr>
      <xdr:spPr>
        <a:xfrm>
          <a:off x="3581400" y="704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1828800</xdr:colOff>
      <xdr:row>3</xdr:row>
      <xdr:rowOff>19050</xdr:rowOff>
    </xdr:from>
    <xdr:to>
      <xdr:col>5</xdr:col>
      <xdr:colOff>0</xdr:colOff>
      <xdr:row>4</xdr:row>
      <xdr:rowOff>9525</xdr:rowOff>
    </xdr:to>
    <xdr:sp>
      <xdr:nvSpPr>
        <xdr:cNvPr id="7" name="21 Conector recto de flecha"/>
        <xdr:cNvSpPr>
          <a:spLocks/>
        </xdr:cNvSpPr>
      </xdr:nvSpPr>
      <xdr:spPr>
        <a:xfrm rot="5400000">
          <a:off x="5524500" y="7143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1819275</xdr:colOff>
      <xdr:row>8</xdr:row>
      <xdr:rowOff>9525</xdr:rowOff>
    </xdr:from>
    <xdr:to>
      <xdr:col>4</xdr:col>
      <xdr:colOff>1819275</xdr:colOff>
      <xdr:row>9</xdr:row>
      <xdr:rowOff>9525</xdr:rowOff>
    </xdr:to>
    <xdr:sp>
      <xdr:nvSpPr>
        <xdr:cNvPr id="8" name="25 Conector recto de flecha"/>
        <xdr:cNvSpPr>
          <a:spLocks/>
        </xdr:cNvSpPr>
      </xdr:nvSpPr>
      <xdr:spPr>
        <a:xfrm rot="5400000">
          <a:off x="5514975" y="30194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1819275</xdr:colOff>
      <xdr:row>14</xdr:row>
      <xdr:rowOff>0</xdr:rowOff>
    </xdr:from>
    <xdr:to>
      <xdr:col>4</xdr:col>
      <xdr:colOff>1819275</xdr:colOff>
      <xdr:row>14</xdr:row>
      <xdr:rowOff>171450</xdr:rowOff>
    </xdr:to>
    <xdr:sp>
      <xdr:nvSpPr>
        <xdr:cNvPr id="9" name="27 Conector recto de flecha"/>
        <xdr:cNvSpPr>
          <a:spLocks/>
        </xdr:cNvSpPr>
      </xdr:nvSpPr>
      <xdr:spPr>
        <a:xfrm rot="5400000">
          <a:off x="5514975" y="506730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1828800</xdr:colOff>
      <xdr:row>23</xdr:row>
      <xdr:rowOff>9525</xdr:rowOff>
    </xdr:from>
    <xdr:to>
      <xdr:col>5</xdr:col>
      <xdr:colOff>0</xdr:colOff>
      <xdr:row>23</xdr:row>
      <xdr:rowOff>180975</xdr:rowOff>
    </xdr:to>
    <xdr:sp>
      <xdr:nvSpPr>
        <xdr:cNvPr id="10" name="29 Conector recto de flecha"/>
        <xdr:cNvSpPr>
          <a:spLocks/>
        </xdr:cNvSpPr>
      </xdr:nvSpPr>
      <xdr:spPr>
        <a:xfrm rot="5400000">
          <a:off x="5524500" y="803910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352425</xdr:rowOff>
    </xdr:from>
    <xdr:to>
      <xdr:col>3</xdr:col>
      <xdr:colOff>85725</xdr:colOff>
      <xdr:row>28</xdr:row>
      <xdr:rowOff>352425</xdr:rowOff>
    </xdr:to>
    <xdr:sp>
      <xdr:nvSpPr>
        <xdr:cNvPr id="11" name="34 Conector recto de flecha"/>
        <xdr:cNvSpPr>
          <a:spLocks/>
        </xdr:cNvSpPr>
      </xdr:nvSpPr>
      <xdr:spPr>
        <a:xfrm>
          <a:off x="3495675" y="9982200"/>
          <a:ext cx="85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25</xdr:row>
      <xdr:rowOff>285750</xdr:rowOff>
    </xdr:from>
    <xdr:to>
      <xdr:col>7</xdr:col>
      <xdr:colOff>161925</xdr:colOff>
      <xdr:row>25</xdr:row>
      <xdr:rowOff>285750</xdr:rowOff>
    </xdr:to>
    <xdr:sp>
      <xdr:nvSpPr>
        <xdr:cNvPr id="12" name="36 Conector recto de flecha"/>
        <xdr:cNvSpPr>
          <a:spLocks/>
        </xdr:cNvSpPr>
      </xdr:nvSpPr>
      <xdr:spPr>
        <a:xfrm>
          <a:off x="7010400" y="89725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3</xdr:row>
      <xdr:rowOff>0</xdr:rowOff>
    </xdr:from>
    <xdr:to>
      <xdr:col>7</xdr:col>
      <xdr:colOff>142875</xdr:colOff>
      <xdr:row>25</xdr:row>
      <xdr:rowOff>285750</xdr:rowOff>
    </xdr:to>
    <xdr:sp>
      <xdr:nvSpPr>
        <xdr:cNvPr id="13" name="38 Conector recto de flecha"/>
        <xdr:cNvSpPr>
          <a:spLocks/>
        </xdr:cNvSpPr>
      </xdr:nvSpPr>
      <xdr:spPr>
        <a:xfrm rot="5400000" flipH="1" flipV="1">
          <a:off x="7200900" y="695325"/>
          <a:ext cx="0" cy="827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180975</xdr:rowOff>
    </xdr:from>
    <xdr:to>
      <xdr:col>9</xdr:col>
      <xdr:colOff>9525</xdr:colOff>
      <xdr:row>2</xdr:row>
      <xdr:rowOff>180975</xdr:rowOff>
    </xdr:to>
    <xdr:sp>
      <xdr:nvSpPr>
        <xdr:cNvPr id="14" name="40 Conector recto de flecha"/>
        <xdr:cNvSpPr>
          <a:spLocks/>
        </xdr:cNvSpPr>
      </xdr:nvSpPr>
      <xdr:spPr>
        <a:xfrm>
          <a:off x="7210425" y="6858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1895475</xdr:colOff>
      <xdr:row>3</xdr:row>
      <xdr:rowOff>0</xdr:rowOff>
    </xdr:from>
    <xdr:to>
      <xdr:col>9</xdr:col>
      <xdr:colOff>0</xdr:colOff>
      <xdr:row>4</xdr:row>
      <xdr:rowOff>9525</xdr:rowOff>
    </xdr:to>
    <xdr:sp>
      <xdr:nvSpPr>
        <xdr:cNvPr id="15" name="42 Conector recto de flecha"/>
        <xdr:cNvSpPr>
          <a:spLocks/>
        </xdr:cNvSpPr>
      </xdr:nvSpPr>
      <xdr:spPr>
        <a:xfrm rot="5400000">
          <a:off x="9229725" y="6953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1895475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6" name="44 Conector recto de flecha"/>
        <xdr:cNvSpPr>
          <a:spLocks/>
        </xdr:cNvSpPr>
      </xdr:nvSpPr>
      <xdr:spPr>
        <a:xfrm rot="5400000">
          <a:off x="9229725" y="2247900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0.526</cdr:y>
    </cdr:from>
    <cdr:to>
      <cdr:x>0.60025</cdr:x>
      <cdr:y>0.602</cdr:y>
    </cdr:to>
    <cdr:sp>
      <cdr:nvSpPr>
        <cdr:cNvPr id="1" name="Texto 1"/>
        <cdr:cNvSpPr txBox="1">
          <a:spLocks noChangeArrowheads="1"/>
        </cdr:cNvSpPr>
      </cdr:nvSpPr>
      <cdr:spPr>
        <a:xfrm>
          <a:off x="2628900" y="14097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Normal</a:t>
          </a:r>
        </a:p>
      </cdr:txBody>
    </cdr:sp>
  </cdr:relSizeAnchor>
  <cdr:relSizeAnchor xmlns:cdr="http://schemas.openxmlformats.org/drawingml/2006/chartDrawing">
    <cdr:from>
      <cdr:x>0.163</cdr:x>
      <cdr:y>0.4405</cdr:y>
    </cdr:from>
    <cdr:to>
      <cdr:x>0.31875</cdr:x>
      <cdr:y>0.53125</cdr:y>
    </cdr:to>
    <cdr:sp>
      <cdr:nvSpPr>
        <cdr:cNvPr id="2" name="Texto 2"/>
        <cdr:cNvSpPr txBox="1">
          <a:spLocks noChangeArrowheads="1"/>
        </cdr:cNvSpPr>
      </cdr:nvSpPr>
      <cdr:spPr>
        <a:xfrm>
          <a:off x="838200" y="1181100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 aire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85725</xdr:rowOff>
    </xdr:from>
    <xdr:to>
      <xdr:col>6</xdr:col>
      <xdr:colOff>447675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581025" y="57150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co200@hot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I19" sqref="I19"/>
    </sheetView>
  </sheetViews>
  <sheetFormatPr defaultColWidth="11.421875" defaultRowHeight="15"/>
  <cols>
    <col min="1" max="1" width="29.57421875" style="3" customWidth="1"/>
    <col min="2" max="2" width="11.421875" style="2" customWidth="1"/>
    <col min="3" max="3" width="11.421875" style="5" customWidth="1"/>
    <col min="4" max="4" width="3.00390625" style="0" customWidth="1"/>
    <col min="5" max="5" width="27.421875" style="0" customWidth="1"/>
    <col min="6" max="6" width="14.140625" style="47" customWidth="1"/>
    <col min="7" max="7" width="8.8515625" style="3" customWidth="1"/>
    <col min="8" max="8" width="4.140625" style="0" customWidth="1"/>
    <col min="9" max="9" width="28.421875" style="0" customWidth="1"/>
    <col min="10" max="10" width="24.00390625" style="0" customWidth="1"/>
    <col min="11" max="11" width="8.7109375" style="0" customWidth="1"/>
  </cols>
  <sheetData>
    <row r="1" spans="1:11" ht="24" customHeight="1" thickBot="1" thickTop="1">
      <c r="A1" s="99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ht="15.75" thickTop="1">
      <c r="A2" s="1" t="s">
        <v>16</v>
      </c>
    </row>
    <row r="3" ht="15">
      <c r="A3" s="4"/>
    </row>
    <row r="4" spans="1:3" ht="24">
      <c r="A4" s="59" t="s">
        <v>70</v>
      </c>
      <c r="B4" s="97" t="s">
        <v>10</v>
      </c>
      <c r="C4" s="98"/>
    </row>
    <row r="5" spans="1:11" ht="62.25" customHeight="1">
      <c r="A5" s="60" t="s">
        <v>2</v>
      </c>
      <c r="B5" s="61" t="s">
        <v>0</v>
      </c>
      <c r="C5" s="62">
        <v>3</v>
      </c>
      <c r="E5" s="73" t="s">
        <v>77</v>
      </c>
      <c r="F5" s="78"/>
      <c r="G5" s="79" t="s">
        <v>10</v>
      </c>
      <c r="I5" s="73" t="s">
        <v>97</v>
      </c>
      <c r="J5" s="89"/>
      <c r="K5" s="90"/>
    </row>
    <row r="6" spans="1:11" ht="36">
      <c r="A6" s="60" t="s">
        <v>3</v>
      </c>
      <c r="B6" s="61" t="s">
        <v>1</v>
      </c>
      <c r="C6" s="62">
        <v>2.65</v>
      </c>
      <c r="E6" s="74" t="s">
        <v>75</v>
      </c>
      <c r="F6" s="80" t="s">
        <v>78</v>
      </c>
      <c r="G6" s="81">
        <f>C16/C29</f>
        <v>386.79245283018867</v>
      </c>
      <c r="I6" s="91" t="s">
        <v>95</v>
      </c>
      <c r="J6" s="92" t="s">
        <v>96</v>
      </c>
      <c r="K6" s="93">
        <f>G6/C5+G18/C7+G26/C6+C16</f>
        <v>1000.0000000000001</v>
      </c>
    </row>
    <row r="7" spans="1:9" ht="24">
      <c r="A7" s="60" t="s">
        <v>4</v>
      </c>
      <c r="B7" s="61" t="s">
        <v>7</v>
      </c>
      <c r="C7" s="62">
        <v>2.45</v>
      </c>
      <c r="E7" s="74" t="s">
        <v>19</v>
      </c>
      <c r="F7" s="80"/>
      <c r="G7" s="82"/>
      <c r="I7" s="4"/>
    </row>
    <row r="8" spans="1:10" ht="36">
      <c r="A8" s="60" t="s">
        <v>5</v>
      </c>
      <c r="B8" s="61" t="s">
        <v>8</v>
      </c>
      <c r="C8" s="62">
        <v>1470</v>
      </c>
      <c r="E8" s="76" t="s">
        <v>76</v>
      </c>
      <c r="F8" s="83"/>
      <c r="G8" s="84"/>
      <c r="I8" s="94" t="s">
        <v>98</v>
      </c>
      <c r="J8" s="48"/>
    </row>
    <row r="9" spans="1:10" ht="24.75" thickBot="1">
      <c r="A9" s="63" t="s">
        <v>6</v>
      </c>
      <c r="B9" s="64" t="s">
        <v>9</v>
      </c>
      <c r="C9" s="65">
        <v>1350</v>
      </c>
      <c r="I9" s="51" t="s">
        <v>103</v>
      </c>
      <c r="J9" s="58" t="s">
        <v>104</v>
      </c>
    </row>
    <row r="10" spans="5:10" ht="36.75">
      <c r="E10" s="73" t="s">
        <v>82</v>
      </c>
      <c r="F10" s="78"/>
      <c r="G10" s="85"/>
      <c r="I10" s="52" t="s">
        <v>99</v>
      </c>
      <c r="J10" s="55">
        <f>G6</f>
        <v>386.79245283018867</v>
      </c>
    </row>
    <row r="11" spans="1:10" ht="24.75">
      <c r="A11" s="59" t="s">
        <v>71</v>
      </c>
      <c r="B11" s="66"/>
      <c r="C11" s="67"/>
      <c r="E11" s="74" t="s">
        <v>79</v>
      </c>
      <c r="F11" s="80" t="s">
        <v>92</v>
      </c>
      <c r="G11" s="81">
        <f>1000-(G6/C5+C16)</f>
        <v>666.0691823899372</v>
      </c>
      <c r="I11" s="53" t="s">
        <v>100</v>
      </c>
      <c r="J11" s="56">
        <f>G26</f>
        <v>1025.562252964427</v>
      </c>
    </row>
    <row r="12" spans="1:10" ht="15">
      <c r="A12" s="60" t="s">
        <v>11</v>
      </c>
      <c r="B12" s="61"/>
      <c r="C12" s="68" t="s">
        <v>17</v>
      </c>
      <c r="E12" s="74" t="s">
        <v>19</v>
      </c>
      <c r="F12" s="80"/>
      <c r="G12" s="82"/>
      <c r="I12" s="53" t="s">
        <v>101</v>
      </c>
      <c r="J12" s="56">
        <f>G18</f>
        <v>683.7081686429514</v>
      </c>
    </row>
    <row r="13" spans="1:10" ht="36.75" thickBot="1">
      <c r="A13" s="60" t="s">
        <v>12</v>
      </c>
      <c r="B13" s="61"/>
      <c r="C13" s="68">
        <v>15</v>
      </c>
      <c r="E13" s="74" t="s">
        <v>80</v>
      </c>
      <c r="F13" s="80"/>
      <c r="G13" s="82"/>
      <c r="I13" s="54" t="s">
        <v>102</v>
      </c>
      <c r="J13" s="57">
        <f>C16</f>
        <v>205</v>
      </c>
    </row>
    <row r="14" spans="1:7" ht="24">
      <c r="A14" s="60" t="s">
        <v>13</v>
      </c>
      <c r="B14" s="61"/>
      <c r="C14" s="68">
        <v>250</v>
      </c>
      <c r="E14" s="86" t="s">
        <v>81</v>
      </c>
      <c r="F14" s="83"/>
      <c r="G14" s="84"/>
    </row>
    <row r="15" spans="1:11" ht="15">
      <c r="A15" s="60" t="s">
        <v>14</v>
      </c>
      <c r="B15" s="61"/>
      <c r="C15" s="68">
        <v>12</v>
      </c>
      <c r="I15" s="49"/>
      <c r="J15" s="50"/>
      <c r="K15" s="49"/>
    </row>
    <row r="16" spans="1:9" ht="36.75">
      <c r="A16" s="63" t="s">
        <v>15</v>
      </c>
      <c r="B16" s="64"/>
      <c r="C16" s="69">
        <v>205</v>
      </c>
      <c r="E16" s="73" t="s">
        <v>88</v>
      </c>
      <c r="F16" s="78"/>
      <c r="G16" s="85"/>
      <c r="I16" s="95" t="s">
        <v>106</v>
      </c>
    </row>
    <row r="17" spans="5:9" ht="15">
      <c r="E17" s="74"/>
      <c r="F17" s="87"/>
      <c r="G17" s="82"/>
      <c r="I17" s="96" t="s">
        <v>107</v>
      </c>
    </row>
    <row r="18" spans="1:7" ht="48.75">
      <c r="A18" s="70" t="s">
        <v>72</v>
      </c>
      <c r="B18" s="71" t="s">
        <v>23</v>
      </c>
      <c r="C18" s="72">
        <v>1.5</v>
      </c>
      <c r="E18" s="74" t="s">
        <v>83</v>
      </c>
      <c r="F18" s="88" t="s">
        <v>93</v>
      </c>
      <c r="G18" s="81">
        <f>G11*C6*C7/(C6+C18*C7)</f>
        <v>683.7081686429514</v>
      </c>
    </row>
    <row r="19" spans="1:7" ht="15">
      <c r="A19" s="7"/>
      <c r="B19" s="6"/>
      <c r="E19" s="74" t="s">
        <v>19</v>
      </c>
      <c r="F19" s="87"/>
      <c r="G19" s="82"/>
    </row>
    <row r="20" spans="1:7" ht="48.75">
      <c r="A20" s="73" t="s">
        <v>73</v>
      </c>
      <c r="B20" s="66"/>
      <c r="C20" s="67"/>
      <c r="E20" s="74" t="s">
        <v>84</v>
      </c>
      <c r="F20" s="80"/>
      <c r="G20" s="82"/>
    </row>
    <row r="21" spans="1:7" ht="15">
      <c r="A21" s="74"/>
      <c r="B21" s="61"/>
      <c r="C21" s="62"/>
      <c r="E21" s="74" t="s">
        <v>85</v>
      </c>
      <c r="F21" s="80"/>
      <c r="G21" s="82"/>
    </row>
    <row r="22" spans="1:7" ht="24">
      <c r="A22" s="74" t="s">
        <v>18</v>
      </c>
      <c r="B22" s="61" t="s">
        <v>24</v>
      </c>
      <c r="C22" s="75">
        <f>C14/(1-1.282*0.15)</f>
        <v>309.520861706079</v>
      </c>
      <c r="E22" s="74" t="s">
        <v>86</v>
      </c>
      <c r="F22" s="80"/>
      <c r="G22" s="82"/>
    </row>
    <row r="23" spans="1:7" ht="15">
      <c r="A23" s="74"/>
      <c r="B23" s="61"/>
      <c r="C23" s="62"/>
      <c r="E23" s="76" t="s">
        <v>87</v>
      </c>
      <c r="F23" s="83"/>
      <c r="G23" s="84"/>
    </row>
    <row r="24" spans="1:5" ht="15">
      <c r="A24" s="74" t="s">
        <v>19</v>
      </c>
      <c r="B24" s="61"/>
      <c r="C24" s="62"/>
      <c r="E24" s="3"/>
    </row>
    <row r="25" spans="1:7" ht="36.75">
      <c r="A25" s="74" t="s">
        <v>20</v>
      </c>
      <c r="B25" s="61"/>
      <c r="C25" s="62"/>
      <c r="E25" s="73" t="s">
        <v>91</v>
      </c>
      <c r="F25" s="78"/>
      <c r="G25" s="85"/>
    </row>
    <row r="26" spans="1:7" ht="24.75">
      <c r="A26" s="74" t="s">
        <v>21</v>
      </c>
      <c r="B26" s="61"/>
      <c r="C26" s="62"/>
      <c r="E26" s="74" t="s">
        <v>89</v>
      </c>
      <c r="F26" s="80" t="s">
        <v>94</v>
      </c>
      <c r="G26" s="81">
        <f>G18*C18</f>
        <v>1025.562252964427</v>
      </c>
    </row>
    <row r="27" spans="1:7" ht="24.75">
      <c r="A27" s="76" t="s">
        <v>22</v>
      </c>
      <c r="B27" s="64"/>
      <c r="C27" s="65"/>
      <c r="E27" s="74" t="s">
        <v>19</v>
      </c>
      <c r="F27" s="80"/>
      <c r="G27" s="82"/>
    </row>
    <row r="28" spans="5:7" ht="24.75">
      <c r="E28" s="76" t="s">
        <v>90</v>
      </c>
      <c r="F28" s="83"/>
      <c r="G28" s="84"/>
    </row>
    <row r="29" spans="1:3" ht="60.75">
      <c r="A29" s="70" t="s">
        <v>74</v>
      </c>
      <c r="B29" s="77" t="s">
        <v>69</v>
      </c>
      <c r="C29" s="72">
        <v>0.53</v>
      </c>
    </row>
  </sheetData>
  <sheetProtection password="DDDB" sheet="1" objects="1" scenarios="1"/>
  <mergeCells count="2">
    <mergeCell ref="B4:C4"/>
    <mergeCell ref="A1:K1"/>
  </mergeCells>
  <hyperlinks>
    <hyperlink ref="I17" r:id="rId1" display="seico200@hotmail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F28" sqref="F2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13.7109375" style="8" customWidth="1"/>
    <col min="4" max="5" width="11.421875" style="8" customWidth="1"/>
    <col min="6" max="6" width="14.8515625" style="8" customWidth="1"/>
    <col min="7" max="16384" width="11.421875" style="8" customWidth="1"/>
  </cols>
  <sheetData>
    <row r="1" spans="7:12" ht="12.75">
      <c r="G1" s="46"/>
      <c r="I1" s="41" t="s">
        <v>66</v>
      </c>
      <c r="J1" s="41"/>
      <c r="K1" s="41"/>
      <c r="L1" s="41"/>
    </row>
    <row r="2" spans="2:12" ht="12.75">
      <c r="B2" s="36" t="s">
        <v>65</v>
      </c>
      <c r="I2" s="41" t="s">
        <v>64</v>
      </c>
      <c r="J2" s="41"/>
      <c r="K2" s="41"/>
      <c r="L2" s="41"/>
    </row>
    <row r="3" spans="2:12" ht="12.75">
      <c r="B3" s="114" t="s">
        <v>63</v>
      </c>
      <c r="C3" s="114"/>
      <c r="D3" s="114"/>
      <c r="E3" s="114"/>
      <c r="F3" s="114"/>
      <c r="I3" s="41" t="s">
        <v>62</v>
      </c>
      <c r="J3" s="41"/>
      <c r="K3" s="41"/>
      <c r="L3" s="41"/>
    </row>
    <row r="4" spans="9:12" ht="12.75">
      <c r="I4" s="41" t="s">
        <v>61</v>
      </c>
      <c r="J4" s="45" t="s">
        <v>60</v>
      </c>
      <c r="K4" s="44"/>
      <c r="L4" s="41"/>
    </row>
    <row r="5" spans="9:12" ht="12.75">
      <c r="I5" s="41" t="s">
        <v>59</v>
      </c>
      <c r="J5" s="41" t="s">
        <v>58</v>
      </c>
      <c r="K5" s="41" t="s">
        <v>57</v>
      </c>
      <c r="L5" s="41"/>
    </row>
    <row r="6" spans="9:12" ht="14.25">
      <c r="I6" s="41" t="s">
        <v>56</v>
      </c>
      <c r="J6" s="41" t="s">
        <v>55</v>
      </c>
      <c r="K6" s="41" t="s">
        <v>55</v>
      </c>
      <c r="L6" s="41"/>
    </row>
    <row r="7" spans="9:12" ht="12.75">
      <c r="I7" s="41"/>
      <c r="J7" s="41"/>
      <c r="K7" s="41"/>
      <c r="L7" s="41"/>
    </row>
    <row r="8" spans="9:12" ht="12.75">
      <c r="I8" s="43">
        <v>420</v>
      </c>
      <c r="J8" s="42">
        <v>0.41</v>
      </c>
      <c r="K8" s="42"/>
      <c r="L8" s="41"/>
    </row>
    <row r="9" spans="9:12" ht="12.75">
      <c r="I9" s="43">
        <v>350</v>
      </c>
      <c r="J9" s="42">
        <v>0.48</v>
      </c>
      <c r="K9" s="42">
        <v>0.4</v>
      </c>
      <c r="L9" s="41"/>
    </row>
    <row r="10" spans="9:12" ht="12.75">
      <c r="I10" s="43">
        <v>280</v>
      </c>
      <c r="J10" s="42">
        <v>0.57</v>
      </c>
      <c r="K10" s="42">
        <v>0.48</v>
      </c>
      <c r="L10" s="41"/>
    </row>
    <row r="11" spans="9:12" ht="12.75">
      <c r="I11" s="43">
        <v>210</v>
      </c>
      <c r="J11" s="42">
        <v>0.68</v>
      </c>
      <c r="K11" s="42">
        <v>0.59</v>
      </c>
      <c r="L11" s="41"/>
    </row>
    <row r="12" spans="4:12" ht="12.75">
      <c r="D12" s="36"/>
      <c r="I12" s="43">
        <v>140</v>
      </c>
      <c r="J12" s="42">
        <v>0.82</v>
      </c>
      <c r="K12" s="42">
        <v>0.74</v>
      </c>
      <c r="L12" s="41"/>
    </row>
    <row r="13" ht="13.5" thickBot="1">
      <c r="D13" s="36"/>
    </row>
    <row r="14" spans="4:13" ht="13.5" thickBot="1">
      <c r="D14" s="36"/>
      <c r="H14" s="40" t="s">
        <v>54</v>
      </c>
      <c r="I14" s="38"/>
      <c r="J14" s="38" t="s">
        <v>53</v>
      </c>
      <c r="K14" s="39"/>
      <c r="L14" s="38" t="s">
        <v>52</v>
      </c>
      <c r="M14" s="37"/>
    </row>
    <row r="15" spans="4:13" ht="13.5" thickBot="1">
      <c r="D15" s="36"/>
      <c r="H15" s="119" t="s">
        <v>51</v>
      </c>
      <c r="I15" s="102" t="s">
        <v>50</v>
      </c>
      <c r="J15" s="103"/>
      <c r="K15" s="103"/>
      <c r="L15" s="103"/>
      <c r="M15" s="104"/>
    </row>
    <row r="16" spans="8:13" ht="12.75">
      <c r="H16" s="120"/>
      <c r="I16" s="35" t="s">
        <v>49</v>
      </c>
      <c r="J16" s="34" t="s">
        <v>48</v>
      </c>
      <c r="K16" s="34" t="s">
        <v>47</v>
      </c>
      <c r="L16" s="34" t="s">
        <v>46</v>
      </c>
      <c r="M16" s="33" t="s">
        <v>45</v>
      </c>
    </row>
    <row r="17" spans="8:13" ht="12.75">
      <c r="H17" s="120"/>
      <c r="I17" s="105" t="s">
        <v>44</v>
      </c>
      <c r="J17" s="107" t="s">
        <v>43</v>
      </c>
      <c r="K17" s="107" t="s">
        <v>42</v>
      </c>
      <c r="L17" s="107" t="s">
        <v>41</v>
      </c>
      <c r="M17" s="109" t="s">
        <v>40</v>
      </c>
    </row>
    <row r="18" spans="8:13" ht="13.5" thickBot="1">
      <c r="H18" s="121"/>
      <c r="I18" s="106"/>
      <c r="J18" s="108"/>
      <c r="K18" s="108"/>
      <c r="L18" s="108"/>
      <c r="M18" s="110"/>
    </row>
    <row r="21" spans="1:7" ht="20.25" customHeight="1">
      <c r="A21" s="115" t="s">
        <v>39</v>
      </c>
      <c r="B21" s="115"/>
      <c r="C21" s="115"/>
      <c r="D21" s="115"/>
      <c r="E21" s="115"/>
      <c r="F21" s="115"/>
      <c r="G21" s="115"/>
    </row>
    <row r="22" spans="1:7" ht="15.75" customHeight="1">
      <c r="A22" s="116" t="s">
        <v>38</v>
      </c>
      <c r="B22" s="117"/>
      <c r="C22" s="118"/>
      <c r="D22" s="116" t="s">
        <v>37</v>
      </c>
      <c r="E22" s="117"/>
      <c r="F22" s="117"/>
      <c r="G22" s="118"/>
    </row>
    <row r="23" spans="1:7" ht="12.75">
      <c r="A23" s="32" t="s">
        <v>36</v>
      </c>
      <c r="B23" s="31">
        <v>250</v>
      </c>
      <c r="C23" s="30" t="s">
        <v>25</v>
      </c>
      <c r="D23" s="29" t="s">
        <v>35</v>
      </c>
      <c r="E23" s="28" t="s">
        <v>34</v>
      </c>
      <c r="F23" s="28" t="s">
        <v>33</v>
      </c>
      <c r="G23" s="27" t="s">
        <v>32</v>
      </c>
    </row>
    <row r="24" spans="1:8" ht="12.75">
      <c r="A24" s="24" t="s">
        <v>67</v>
      </c>
      <c r="B24" s="26">
        <v>13</v>
      </c>
      <c r="C24" s="25" t="s">
        <v>25</v>
      </c>
      <c r="D24" s="111">
        <f>B26</f>
        <v>299.99760001919987</v>
      </c>
      <c r="E24" s="21">
        <f>1.1497*EXP(-0.0025*D24)</f>
        <v>0.5430830841490064</v>
      </c>
      <c r="F24" s="20" t="s">
        <v>31</v>
      </c>
      <c r="G24" s="19" t="s">
        <v>30</v>
      </c>
      <c r="H24" s="9"/>
    </row>
    <row r="25" spans="1:8" ht="12.75">
      <c r="A25" s="24" t="s">
        <v>29</v>
      </c>
      <c r="B25" s="23" t="s">
        <v>17</v>
      </c>
      <c r="C25" s="22"/>
      <c r="D25" s="112"/>
      <c r="E25" s="21">
        <f>1.1034*EXP(-0.0029*D24)</f>
        <v>0.4622743568324327</v>
      </c>
      <c r="F25" s="20" t="s">
        <v>28</v>
      </c>
      <c r="G25" s="19" t="s">
        <v>27</v>
      </c>
      <c r="H25" s="9"/>
    </row>
    <row r="26" spans="1:8" ht="12.75">
      <c r="A26" s="18" t="s">
        <v>26</v>
      </c>
      <c r="B26" s="17">
        <f>IF(B25="A",B23/(1-0.842*B24/100),IF(B25="B",B23/(1-1.282*B24/100)))</f>
        <v>299.99760001919987</v>
      </c>
      <c r="C26" s="16" t="s">
        <v>25</v>
      </c>
      <c r="D26" s="113"/>
      <c r="E26" s="15"/>
      <c r="F26" s="14"/>
      <c r="G26" s="13"/>
      <c r="H26" s="9"/>
    </row>
    <row r="27" spans="1:8" ht="12.75">
      <c r="A27" s="10"/>
      <c r="B27" s="9"/>
      <c r="C27" s="11"/>
      <c r="D27" s="9"/>
      <c r="E27" s="10"/>
      <c r="F27" s="9"/>
      <c r="G27" s="10"/>
      <c r="H27" s="9"/>
    </row>
    <row r="28" spans="1:8" ht="12.75">
      <c r="A28" s="12" t="s">
        <v>68</v>
      </c>
      <c r="B28" s="9"/>
      <c r="C28" s="11"/>
      <c r="D28" s="9"/>
      <c r="E28" s="10"/>
      <c r="F28" s="9"/>
      <c r="G28" s="10"/>
      <c r="H28" s="9"/>
    </row>
    <row r="29" spans="1:8" ht="12.75">
      <c r="A29" s="10"/>
      <c r="B29" s="9"/>
      <c r="C29" s="11"/>
      <c r="D29" s="9"/>
      <c r="E29" s="10"/>
      <c r="F29" s="9"/>
      <c r="G29" s="10"/>
      <c r="H29" s="9"/>
    </row>
    <row r="30" spans="1:8" ht="12.75">
      <c r="A30" s="10"/>
      <c r="B30" s="9"/>
      <c r="C30" s="11"/>
      <c r="D30" s="9"/>
      <c r="E30" s="10"/>
      <c r="F30" s="9"/>
      <c r="G30" s="10"/>
      <c r="H30" s="9"/>
    </row>
    <row r="31" spans="1:8" ht="12.75">
      <c r="A31" s="10"/>
      <c r="B31" s="9"/>
      <c r="C31" s="11"/>
      <c r="D31" s="9"/>
      <c r="E31" s="10"/>
      <c r="F31" s="9"/>
      <c r="G31" s="10"/>
      <c r="H31" s="9"/>
    </row>
    <row r="32" spans="1:8" ht="12.75">
      <c r="A32" s="10"/>
      <c r="B32" s="9"/>
      <c r="C32" s="10"/>
      <c r="D32" s="9"/>
      <c r="E32" s="10"/>
      <c r="F32" s="9"/>
      <c r="G32" s="10"/>
      <c r="H32" s="9"/>
    </row>
    <row r="33" spans="1:8" ht="12.75">
      <c r="A33" s="10"/>
      <c r="B33" s="9"/>
      <c r="C33" s="10"/>
      <c r="D33" s="9"/>
      <c r="E33" s="10"/>
      <c r="F33" s="9"/>
      <c r="G33" s="10"/>
      <c r="H33" s="9"/>
    </row>
    <row r="34" spans="1:8" ht="12.75">
      <c r="A34" s="10"/>
      <c r="B34" s="9"/>
      <c r="C34" s="10"/>
      <c r="D34" s="9"/>
      <c r="E34" s="10"/>
      <c r="F34" s="9"/>
      <c r="G34" s="10"/>
      <c r="H34" s="9"/>
    </row>
    <row r="35" spans="1:8" ht="12.75">
      <c r="A35" s="10"/>
      <c r="B35" s="9"/>
      <c r="C35" s="10"/>
      <c r="D35" s="9"/>
      <c r="E35" s="10"/>
      <c r="F35" s="9"/>
      <c r="G35" s="10"/>
      <c r="H35" s="9"/>
    </row>
    <row r="36" spans="1:8" ht="12.75">
      <c r="A36" s="10"/>
      <c r="B36" s="9"/>
      <c r="C36" s="10"/>
      <c r="D36" s="9"/>
      <c r="E36" s="10"/>
      <c r="F36" s="9"/>
      <c r="G36" s="10"/>
      <c r="H36" s="9"/>
    </row>
    <row r="37" spans="1:8" ht="12.75">
      <c r="A37" s="10"/>
      <c r="B37" s="9"/>
      <c r="C37" s="10"/>
      <c r="D37" s="9"/>
      <c r="E37" s="10"/>
      <c r="F37" s="9"/>
      <c r="G37" s="10"/>
      <c r="H37" s="9"/>
    </row>
    <row r="38" spans="1:8" ht="12.75">
      <c r="A38" s="10"/>
      <c r="B38" s="9"/>
      <c r="C38" s="10"/>
      <c r="D38" s="9"/>
      <c r="E38" s="10"/>
      <c r="F38" s="9"/>
      <c r="G38" s="10"/>
      <c r="H38" s="9"/>
    </row>
    <row r="39" spans="1:8" ht="12.75">
      <c r="A39" s="10"/>
      <c r="B39" s="9"/>
      <c r="C39" s="10"/>
      <c r="D39" s="9"/>
      <c r="E39" s="10"/>
      <c r="F39" s="9"/>
      <c r="G39" s="10"/>
      <c r="H39" s="9"/>
    </row>
    <row r="40" spans="1:8" ht="12.75">
      <c r="A40" s="10"/>
      <c r="B40" s="9"/>
      <c r="C40" s="10"/>
      <c r="D40" s="9"/>
      <c r="E40" s="10"/>
      <c r="F40" s="9"/>
      <c r="G40" s="10"/>
      <c r="H40" s="9"/>
    </row>
    <row r="41" spans="1:8" ht="12.75">
      <c r="A41" s="10"/>
      <c r="B41" s="9"/>
      <c r="C41" s="10"/>
      <c r="D41" s="9"/>
      <c r="E41" s="10"/>
      <c r="F41" s="9"/>
      <c r="G41" s="10"/>
      <c r="H41" s="9"/>
    </row>
    <row r="42" spans="1:8" ht="12.75">
      <c r="A42" s="10"/>
      <c r="B42" s="9"/>
      <c r="C42" s="10"/>
      <c r="D42" s="9"/>
      <c r="E42" s="10"/>
      <c r="F42" s="9"/>
      <c r="G42" s="10"/>
      <c r="H42" s="9"/>
    </row>
    <row r="43" spans="1:8" ht="12.75">
      <c r="A43" s="10"/>
      <c r="B43" s="9"/>
      <c r="C43" s="10"/>
      <c r="D43" s="9"/>
      <c r="E43" s="10"/>
      <c r="F43" s="9"/>
      <c r="G43" s="10"/>
      <c r="H43" s="9"/>
    </row>
    <row r="44" spans="1:8" ht="12.75">
      <c r="A44" s="10"/>
      <c r="B44" s="9"/>
      <c r="C44" s="10"/>
      <c r="D44" s="9"/>
      <c r="E44" s="10"/>
      <c r="F44" s="9"/>
      <c r="G44" s="10"/>
      <c r="H44" s="9"/>
    </row>
    <row r="45" spans="1:8" ht="12.75">
      <c r="A45" s="10"/>
      <c r="B45" s="9"/>
      <c r="C45" s="10"/>
      <c r="D45" s="9"/>
      <c r="E45" s="10"/>
      <c r="F45" s="9"/>
      <c r="G45" s="10"/>
      <c r="H45" s="9"/>
    </row>
    <row r="46" spans="1:8" ht="12.75">
      <c r="A46" s="10"/>
      <c r="B46" s="9"/>
      <c r="C46" s="10"/>
      <c r="D46" s="9"/>
      <c r="E46" s="10"/>
      <c r="F46" s="9"/>
      <c r="G46" s="10"/>
      <c r="H46" s="9"/>
    </row>
    <row r="47" spans="1:8" ht="12.75">
      <c r="A47" s="10"/>
      <c r="B47" s="9"/>
      <c r="C47" s="10"/>
      <c r="D47" s="9"/>
      <c r="E47" s="10"/>
      <c r="F47" s="9"/>
      <c r="G47" s="10"/>
      <c r="H47" s="9"/>
    </row>
    <row r="48" spans="1:8" ht="12.75">
      <c r="A48" s="10"/>
      <c r="B48" s="9"/>
      <c r="C48" s="10"/>
      <c r="D48" s="9"/>
      <c r="E48" s="10"/>
      <c r="F48" s="9"/>
      <c r="G48" s="10"/>
      <c r="H48" s="9"/>
    </row>
    <row r="51" spans="1:7" ht="12.75">
      <c r="A51" s="10"/>
      <c r="C51" s="10"/>
      <c r="E51" s="10"/>
      <c r="G51" s="10"/>
    </row>
    <row r="52" spans="1:8" ht="12.75">
      <c r="A52" s="10"/>
      <c r="B52" s="9"/>
      <c r="C52" s="10"/>
      <c r="D52" s="9"/>
      <c r="E52" s="10"/>
      <c r="F52" s="9"/>
      <c r="G52" s="10"/>
      <c r="H52" s="9"/>
    </row>
    <row r="53" spans="1:8" ht="12.75">
      <c r="A53" s="10"/>
      <c r="B53" s="9"/>
      <c r="C53" s="10"/>
      <c r="D53" s="9"/>
      <c r="E53" s="10"/>
      <c r="F53" s="9"/>
      <c r="G53" s="10"/>
      <c r="H53" s="9"/>
    </row>
    <row r="54" spans="1:8" ht="12.75">
      <c r="A54" s="10"/>
      <c r="B54" s="9"/>
      <c r="C54" s="10"/>
      <c r="D54" s="9"/>
      <c r="E54" s="10"/>
      <c r="F54" s="9"/>
      <c r="G54" s="10"/>
      <c r="H54" s="9"/>
    </row>
    <row r="55" spans="1:8" ht="12.75">
      <c r="A55" s="10"/>
      <c r="B55" s="9"/>
      <c r="C55" s="10"/>
      <c r="D55" s="9"/>
      <c r="E55" s="10"/>
      <c r="F55" s="9"/>
      <c r="G55" s="10"/>
      <c r="H55" s="9"/>
    </row>
    <row r="56" spans="1:8" ht="12.75">
      <c r="A56" s="10"/>
      <c r="B56" s="9"/>
      <c r="C56" s="10"/>
      <c r="D56" s="9"/>
      <c r="E56" s="10"/>
      <c r="F56" s="9"/>
      <c r="G56" s="10"/>
      <c r="H56" s="9"/>
    </row>
    <row r="57" spans="1:8" ht="12.75">
      <c r="A57" s="10"/>
      <c r="B57" s="9"/>
      <c r="C57" s="10"/>
      <c r="D57" s="9"/>
      <c r="E57" s="10"/>
      <c r="F57" s="9"/>
      <c r="G57" s="10"/>
      <c r="H57" s="9"/>
    </row>
    <row r="58" spans="1:8" ht="12.75">
      <c r="A58" s="10"/>
      <c r="B58" s="9"/>
      <c r="C58" s="10"/>
      <c r="D58" s="9"/>
      <c r="E58" s="10"/>
      <c r="F58" s="9"/>
      <c r="G58" s="10"/>
      <c r="H58" s="9"/>
    </row>
    <row r="59" spans="1:8" ht="12.75">
      <c r="A59" s="10"/>
      <c r="B59" s="9"/>
      <c r="C59" s="10"/>
      <c r="D59" s="9"/>
      <c r="E59" s="10"/>
      <c r="F59" s="9"/>
      <c r="G59" s="10"/>
      <c r="H59" s="9"/>
    </row>
    <row r="60" spans="1:8" ht="12.75">
      <c r="A60" s="10"/>
      <c r="B60" s="9"/>
      <c r="C60" s="10"/>
      <c r="D60" s="9"/>
      <c r="E60" s="10"/>
      <c r="F60" s="9"/>
      <c r="G60" s="10"/>
      <c r="H60" s="9"/>
    </row>
    <row r="61" spans="1:8" ht="12.75">
      <c r="A61" s="10"/>
      <c r="B61" s="9"/>
      <c r="C61" s="10"/>
      <c r="D61" s="9"/>
      <c r="E61" s="10"/>
      <c r="F61" s="9"/>
      <c r="G61" s="10"/>
      <c r="H61" s="9"/>
    </row>
    <row r="62" spans="1:8" ht="12.75">
      <c r="A62" s="10"/>
      <c r="B62" s="9"/>
      <c r="C62" s="10"/>
      <c r="D62" s="9"/>
      <c r="E62" s="10"/>
      <c r="F62" s="9"/>
      <c r="G62" s="10"/>
      <c r="H62" s="9"/>
    </row>
    <row r="63" spans="1:8" ht="12.75">
      <c r="A63" s="10"/>
      <c r="B63" s="9"/>
      <c r="C63" s="10"/>
      <c r="D63" s="9"/>
      <c r="E63" s="10"/>
      <c r="F63" s="9"/>
      <c r="G63" s="10"/>
      <c r="H63" s="9"/>
    </row>
    <row r="64" spans="1:8" ht="12.75">
      <c r="A64" s="10"/>
      <c r="B64" s="9"/>
      <c r="C64" s="10"/>
      <c r="D64" s="9"/>
      <c r="E64" s="10"/>
      <c r="F64" s="9"/>
      <c r="G64" s="10"/>
      <c r="H64" s="9"/>
    </row>
    <row r="65" spans="1:8" ht="12.75">
      <c r="A65" s="10"/>
      <c r="B65" s="9"/>
      <c r="C65" s="10"/>
      <c r="D65" s="9"/>
      <c r="E65" s="10"/>
      <c r="F65" s="9"/>
      <c r="G65" s="10"/>
      <c r="H65" s="9"/>
    </row>
    <row r="66" spans="1:8" ht="12.75">
      <c r="A66" s="10"/>
      <c r="B66" s="9"/>
      <c r="C66" s="10"/>
      <c r="D66" s="9"/>
      <c r="E66" s="10"/>
      <c r="F66" s="9"/>
      <c r="G66" s="10"/>
      <c r="H66" s="9"/>
    </row>
    <row r="67" spans="1:8" ht="12.75">
      <c r="A67" s="10"/>
      <c r="B67" s="9"/>
      <c r="C67" s="10"/>
      <c r="D67" s="9"/>
      <c r="E67" s="10"/>
      <c r="F67" s="9"/>
      <c r="G67" s="10"/>
      <c r="H67" s="9"/>
    </row>
    <row r="68" spans="1:8" ht="12.75">
      <c r="A68" s="10"/>
      <c r="B68" s="9"/>
      <c r="C68" s="10"/>
      <c r="D68" s="9"/>
      <c r="E68" s="10"/>
      <c r="F68" s="9"/>
      <c r="G68" s="10"/>
      <c r="H68" s="9"/>
    </row>
    <row r="69" spans="1:8" ht="12.75">
      <c r="A69" s="10"/>
      <c r="B69" s="9"/>
      <c r="C69" s="10"/>
      <c r="D69" s="9"/>
      <c r="E69" s="10"/>
      <c r="F69" s="9"/>
      <c r="G69" s="10"/>
      <c r="H69" s="9"/>
    </row>
    <row r="70" spans="1:8" ht="12.75">
      <c r="A70" s="10"/>
      <c r="B70" s="9"/>
      <c r="C70" s="10"/>
      <c r="D70" s="9"/>
      <c r="E70" s="10"/>
      <c r="F70" s="9"/>
      <c r="G70" s="10"/>
      <c r="H70" s="9"/>
    </row>
    <row r="71" spans="1:8" ht="12.75">
      <c r="A71" s="10"/>
      <c r="B71" s="9"/>
      <c r="C71" s="10"/>
      <c r="D71" s="9"/>
      <c r="E71" s="10"/>
      <c r="F71" s="9"/>
      <c r="G71" s="10"/>
      <c r="H71" s="9"/>
    </row>
    <row r="72" spans="1:8" ht="12.75">
      <c r="A72" s="10"/>
      <c r="B72" s="9"/>
      <c r="C72" s="10"/>
      <c r="D72" s="9"/>
      <c r="E72" s="10"/>
      <c r="F72" s="9"/>
      <c r="G72" s="10"/>
      <c r="H72" s="9"/>
    </row>
    <row r="73" spans="1:8" ht="12.75">
      <c r="A73" s="10"/>
      <c r="B73" s="9"/>
      <c r="C73" s="10"/>
      <c r="D73" s="9"/>
      <c r="E73" s="10"/>
      <c r="F73" s="9"/>
      <c r="G73" s="10"/>
      <c r="H73" s="9"/>
    </row>
    <row r="74" spans="1:8" ht="12.75">
      <c r="A74" s="10"/>
      <c r="B74" s="9"/>
      <c r="C74" s="10"/>
      <c r="D74" s="9"/>
      <c r="E74" s="10"/>
      <c r="F74" s="9"/>
      <c r="G74" s="10"/>
      <c r="H74" s="9"/>
    </row>
    <row r="75" spans="1:8" ht="12.75">
      <c r="A75" s="10"/>
      <c r="B75" s="9"/>
      <c r="C75" s="10"/>
      <c r="D75" s="9"/>
      <c r="E75" s="10"/>
      <c r="F75" s="9"/>
      <c r="G75" s="10"/>
      <c r="H75" s="9"/>
    </row>
    <row r="76" spans="1:8" ht="12.75">
      <c r="A76" s="10"/>
      <c r="B76" s="9"/>
      <c r="C76" s="10"/>
      <c r="D76" s="9"/>
      <c r="E76" s="10"/>
      <c r="F76" s="9"/>
      <c r="G76" s="10"/>
      <c r="H76" s="9"/>
    </row>
  </sheetData>
  <sheetProtection password="DDDB" sheet="1" objects="1" scenarios="1"/>
  <mergeCells count="12">
    <mergeCell ref="D24:D26"/>
    <mergeCell ref="B3:F3"/>
    <mergeCell ref="A21:G21"/>
    <mergeCell ref="A22:C22"/>
    <mergeCell ref="D22:G22"/>
    <mergeCell ref="H15:H18"/>
    <mergeCell ref="I15:M15"/>
    <mergeCell ref="I17:I18"/>
    <mergeCell ref="J17:J18"/>
    <mergeCell ref="K17:K18"/>
    <mergeCell ref="L17:L18"/>
    <mergeCell ref="M17:M18"/>
  </mergeCells>
  <printOptions horizontalCentered="1"/>
  <pageMargins left="0.1968503937007874" right="0.1968503937007874" top="1.7716535433070868" bottom="0.984251968503937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ARTURO</cp:lastModifiedBy>
  <dcterms:created xsi:type="dcterms:W3CDTF">2008-06-30T15:56:28Z</dcterms:created>
  <dcterms:modified xsi:type="dcterms:W3CDTF">2013-09-18T20:03:15Z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